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augustyniak\Desktop\"/>
    </mc:Choice>
  </mc:AlternateContent>
  <xr:revisionPtr revIDLastSave="0" documentId="8_{3A0D9006-CA4C-40A0-9438-F8E7C61420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ktywneUslugi_1(21)" sheetId="1" r:id="rId1"/>
  </sheets>
  <definedNames>
    <definedName name="_xlnm._FilterDatabase" localSheetId="0" hidden="1">'AktywneUslugi_1(21)'!$A$1:$I$37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1" l="1"/>
  <c r="A2" i="1"/>
  <c r="B2" i="1"/>
  <c r="A3" i="1"/>
  <c r="B3" i="1"/>
  <c r="A18" i="1"/>
  <c r="B18" i="1"/>
  <c r="A19" i="1"/>
  <c r="B19" i="1"/>
  <c r="A4" i="1"/>
  <c r="B4" i="1"/>
  <c r="A20" i="1"/>
  <c r="B20" i="1"/>
  <c r="A21" i="1"/>
  <c r="B21" i="1"/>
  <c r="A5" i="1"/>
  <c r="B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13" i="1"/>
  <c r="B13" i="1"/>
  <c r="A14" i="1"/>
  <c r="B14" i="1"/>
  <c r="A15" i="1"/>
  <c r="B15" i="1"/>
  <c r="A31" i="1"/>
  <c r="B31" i="1"/>
  <c r="A32" i="1"/>
  <c r="B32" i="1"/>
  <c r="A33" i="1"/>
  <c r="B33" i="1"/>
  <c r="A34" i="1"/>
  <c r="B34" i="1"/>
  <c r="A16" i="1"/>
  <c r="B16" i="1"/>
  <c r="A35" i="1"/>
  <c r="B35" i="1"/>
  <c r="A36" i="1"/>
  <c r="B36" i="1"/>
  <c r="A17" i="1"/>
  <c r="B17" i="1"/>
  <c r="A37" i="1"/>
  <c r="B37" i="1"/>
</calcChain>
</file>

<file path=xl/sharedStrings.xml><?xml version="1.0" encoding="utf-8"?>
<sst xmlns="http://schemas.openxmlformats.org/spreadsheetml/2006/main" count="130" uniqueCount="55">
  <si>
    <t>Numer dostępowy</t>
  </si>
  <si>
    <t>Produkt</t>
  </si>
  <si>
    <t>Data instalacji dostępu</t>
  </si>
  <si>
    <t>Koniec okresu</t>
  </si>
  <si>
    <t>Adres</t>
  </si>
  <si>
    <t>Adres instalacji</t>
  </si>
  <si>
    <t>Notatnik</t>
  </si>
  <si>
    <t>ISDN 2B+D</t>
  </si>
  <si>
    <t>14-100 OSTRÓDA, PADEREWSKIEGO 3</t>
  </si>
  <si>
    <t>ULICA PADEREWSKIEGO 3 14100 OSTRÓDA</t>
  </si>
  <si>
    <t>MSN/DDI: 896427160-896427179</t>
  </si>
  <si>
    <t xml:space="preserve">11-100, LIDZBARK WARMIŃSKI, OLSZTYŃSKA, 12, , LIDZBARK WARMIŃSKI, LIDZBARSKI, WARMIŃSKO-MAZURSKIE, LIDZBARK WARMIŃSKI 001, POLSKA, </t>
  </si>
  <si>
    <t>ULICA OLSZTYŃSKA 12 11100 LIDZBARK WARMIŃSKI</t>
  </si>
  <si>
    <t>MSN/DDI: 897678100-897678119</t>
  </si>
  <si>
    <t>POTS</t>
  </si>
  <si>
    <t xml:space="preserve">12-200, PISZ, CZERNIEWSKIEGO, 2, , PISZ, PISKI, WARMIŃSKO-MAZURSKIE, PISZ 001, POLSKA, </t>
  </si>
  <si>
    <t>ULICA CZERNIEWSKIEGO 2 12200 PISZ</t>
  </si>
  <si>
    <t xml:space="preserve">19-400, SEDRANKI, SEDRANKI, D170/7, , OLECKO, OLECKI, WARMIŃSKO-MAZURSKIE, OLECKO 001, POLSKA, </t>
  </si>
  <si>
    <t>INNE SEDRANKI D170/7 19400 SEDRANKI</t>
  </si>
  <si>
    <t xml:space="preserve">82-300, ELBLĄG, ALEJA GRUNWALDZKA, 114, , ELBLĄG, ELBLĄG, WARMIŃSKO-MAZURSKIE, ELBLĄG 001, POLSKA, </t>
  </si>
  <si>
    <t>ALEJA ALEJA GRUNWALDZKA 114 82300 ELBLĄG</t>
  </si>
  <si>
    <t xml:space="preserve">11-710, PIECKI, ZWYCIĘSTWA, 19, , PIECKI, MRĄGOWSKI, WARMIŃSKO-MAZURSKIE, PIECKI, POLSKA, </t>
  </si>
  <si>
    <t>ULICA ZWYCIĘSTWA 19 11710 PIECKI</t>
  </si>
  <si>
    <t xml:space="preserve">11-041, OLSZTYN, SOKOLA, 4, , OLSZTYN, OLSZTYN, WARMIŃSKO-MAZURSKIE, OLSZTYN, POLSKA, </t>
  </si>
  <si>
    <t>ULICA SOKOLA 4 11041 OLSZTYN</t>
  </si>
  <si>
    <t>11-034 TOMASZKOWO, TOMASZKOWO DZ53/16</t>
  </si>
  <si>
    <t>INNE TOMASZKOWO DZ53/16 11034 TOMASZKOWO</t>
  </si>
  <si>
    <t>MSN/DDI: 895118110 i 895248200-895248219 i 896251460-896251479</t>
  </si>
  <si>
    <t>10-083 OLSZTYN, ALEJA WARSZAWSKA 89</t>
  </si>
  <si>
    <t>ALEJA ALEJA WARSZAWSKA 89 10083 OLSZTYN</t>
  </si>
  <si>
    <t>MSN/DDI: 895212800-895212899</t>
  </si>
  <si>
    <t>MSN/DDI: 895239600-895239619</t>
  </si>
  <si>
    <t>MSN/DDI: 895220930-895220989</t>
  </si>
  <si>
    <t xml:space="preserve">11-015, OLSZTYNEK, PORANNA, 36, , OLSZTYNEK, OLSZTYŃSKI, WARMIŃSKO-MAZURSKIE, OLSZTYNEK, POLSKA, </t>
  </si>
  <si>
    <t>ULICA PORANNA 36 11015 OLSZTYNEK</t>
  </si>
  <si>
    <t>MSN/DDI: 897678020 i 897678022-897678039</t>
  </si>
  <si>
    <t xml:space="preserve">11-300, BISKUPIEC, PRZEMYSŁOWA, 3, , BISKUPIEC, OLSZTYŃSKI, WARMIŃSKO-MAZURSKIE, BISKUPIEC K.RESZLA 001, POLSKA, </t>
  </si>
  <si>
    <t>ULICA PRZEMYSŁOWA 3 11300 BISKUPIEC</t>
  </si>
  <si>
    <t xml:space="preserve">12-100, SZCZYTNO, MRONGOWIUSZA, 2, , SZCZYTNO, SZCZYCIEŃSKI, WARMIŃSKO-MAZURSKIE, SZCZYTNO 001, POLSKA, </t>
  </si>
  <si>
    <t>ULICA MRONGOWIUSZA 2 12100 SZCZYTNO</t>
  </si>
  <si>
    <t xml:space="preserve">19-300, EŁK, KOLONIA, 1, , EŁK, EŁCKI, WARMIŃSKO-MAZURSKIE, EŁK, POLSKA, </t>
  </si>
  <si>
    <t>ULICA KOLONIA 1 19300 EŁK</t>
  </si>
  <si>
    <t xml:space="preserve">11-500, GAJEWO, WĘGORZEWSKA, 4, , GIŻYCKO, GIŻYCKI, WARMIŃSKO-MAZURSKIE, GIŻYCKO 001, POLSKA, </t>
  </si>
  <si>
    <t>ULICA WĘGORZEWSKA 4 11500 GAJEWO</t>
  </si>
  <si>
    <t>MSN/DDI: 874299150-874299169</t>
  </si>
  <si>
    <t>MSN/DDI: 897672641 i 897676224</t>
  </si>
  <si>
    <t xml:space="preserve">14-400, PASŁĘK, BOHATERÓW WESTERPLATTE, 45, , PASŁĘK, ELBLĄSKI, WARMIŃSKO-MAZURSKIE, PASŁĘK 001, POLSKA, </t>
  </si>
  <si>
    <t>ULICA BOHATERÓW WESTERPLATTE 45 14400 PASŁĘK</t>
  </si>
  <si>
    <t>MSN/DDI: 895222925-895222928</t>
  </si>
  <si>
    <t>NIP</t>
  </si>
  <si>
    <t>Ilość łączy</t>
  </si>
  <si>
    <t xml:space="preserve"> 19-321 NOWA WIEŚ EŁCKA, KOŚCIUSZKI 41, EŁCKI, WARMIŃSKO-MAZURSKIE, EŁK, POLSKA, </t>
  </si>
  <si>
    <t>ULICA KOŚCIUSZKI 41 19-321 NOWA WIEŚ EŁCKA</t>
  </si>
  <si>
    <t xml:space="preserve">11-041, OLSZTYN, SOKOLA, 4B, , OLSZTYN, OLSZTYN, WARMIŃSKO-MAZURSKIE, OLSZTYN, POLSKA, </t>
  </si>
  <si>
    <t>ULICA SOKOLA 4B 11041 OLSZTYN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</si>
</sst>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14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8" fillId="0" borderId="10" xfId="0" applyFont="1" applyBorder="1"/>
    <xf numFmtId="14" fontId="18" fillId="0" borderId="10" xfId="0" applyNumberFormat="1" applyFont="1" applyBorder="1"/>
    <xf numFmtId="0" fontId="0" fillId="33" borderId="10" xfId="0" applyFill="1" applyBorder="1"/>
    <xf numFmtId="0" fontId="0" fillId="33" borderId="10" xfId="0" applyFill="1" applyBorder="1" applyAlignment="1">
      <alignment horizontal="left"/>
    </xf>
    <xf numFmtId="14" fontId="0" fillId="33" borderId="10" xfId="0" applyNumberFormat="1" applyFill="1" applyBorder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topLeftCell="A4" workbookViewId="0">
      <selection activeCell="D18" sqref="D18:D38"/>
    </sheetView>
  </sheetViews>
  <sheetFormatPr defaultRowHeight="15" x14ac:dyDescent="0.25"/>
  <cols>
    <col min="1" max="1" width="13.85546875" style="1" customWidth="1"/>
    <col min="2" max="2" width="19.85546875" style="1" bestFit="1" customWidth="1"/>
    <col min="3" max="4" width="15" style="1" customWidth="1"/>
    <col min="5" max="5" width="17.85546875" style="1" customWidth="1"/>
    <col min="6" max="6" width="13" style="1" customWidth="1"/>
    <col min="7" max="7" width="68.5703125" style="1" customWidth="1"/>
    <col min="8" max="8" width="52.140625" style="1" customWidth="1"/>
    <col min="9" max="9" width="61.85546875" style="1" customWidth="1"/>
    <col min="10" max="16384" width="9.140625" style="1"/>
  </cols>
  <sheetData>
    <row r="1" spans="1:9" ht="42.75" customHeight="1" x14ac:dyDescent="0.25">
      <c r="A1" s="3" t="s">
        <v>49</v>
      </c>
      <c r="B1" s="3" t="s">
        <v>0</v>
      </c>
      <c r="C1" s="3" t="s">
        <v>1</v>
      </c>
      <c r="D1" s="4" t="s">
        <v>50</v>
      </c>
      <c r="E1" s="4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s="1" t="str">
        <f t="shared" ref="A2:A38" si="0">"7393279711"</f>
        <v>7393279711</v>
      </c>
      <c r="B2" s="1" t="str">
        <f>"896427160"</f>
        <v>896427160</v>
      </c>
      <c r="C2" s="1" t="s">
        <v>7</v>
      </c>
      <c r="D2" s="1">
        <v>8</v>
      </c>
      <c r="E2" s="2">
        <v>45627</v>
      </c>
      <c r="F2" s="2">
        <v>45992</v>
      </c>
      <c r="G2" s="1" t="s">
        <v>8</v>
      </c>
      <c r="H2" s="1" t="s">
        <v>9</v>
      </c>
      <c r="I2" s="1" t="s">
        <v>10</v>
      </c>
    </row>
    <row r="3" spans="1:9" x14ac:dyDescent="0.25">
      <c r="A3" s="1" t="str">
        <f t="shared" si="0"/>
        <v>7393279711</v>
      </c>
      <c r="B3" s="1" t="str">
        <f>"897678100"</f>
        <v>897678100</v>
      </c>
      <c r="C3" s="1" t="s">
        <v>7</v>
      </c>
      <c r="D3" s="1">
        <v>1</v>
      </c>
      <c r="E3" s="2">
        <v>45627</v>
      </c>
      <c r="F3" s="2">
        <v>45992</v>
      </c>
      <c r="G3" s="1" t="s">
        <v>11</v>
      </c>
      <c r="H3" s="1" t="s">
        <v>12</v>
      </c>
      <c r="I3" s="1" t="s">
        <v>13</v>
      </c>
    </row>
    <row r="4" spans="1:9" x14ac:dyDescent="0.25">
      <c r="A4" s="1" t="str">
        <f t="shared" si="0"/>
        <v>7393279711</v>
      </c>
      <c r="B4" s="1" t="str">
        <f>"552370517"</f>
        <v>552370517</v>
      </c>
      <c r="C4" s="1" t="s">
        <v>7</v>
      </c>
      <c r="D4" s="1">
        <v>1</v>
      </c>
      <c r="E4" s="2">
        <v>45627</v>
      </c>
      <c r="F4" s="2">
        <v>45992</v>
      </c>
      <c r="G4" s="1" t="s">
        <v>19</v>
      </c>
      <c r="H4" s="1" t="s">
        <v>20</v>
      </c>
    </row>
    <row r="5" spans="1:9" x14ac:dyDescent="0.25">
      <c r="A5" s="1" t="str">
        <f t="shared" si="0"/>
        <v>7393279711</v>
      </c>
      <c r="B5" s="1" t="str">
        <f>"552370518"</f>
        <v>552370518</v>
      </c>
      <c r="C5" s="1" t="s">
        <v>7</v>
      </c>
      <c r="D5" s="1">
        <v>2</v>
      </c>
      <c r="E5" s="2">
        <v>45627</v>
      </c>
      <c r="F5" s="2">
        <v>45992</v>
      </c>
      <c r="G5" s="1" t="s">
        <v>19</v>
      </c>
      <c r="H5" s="1" t="s">
        <v>20</v>
      </c>
    </row>
    <row r="6" spans="1:9" x14ac:dyDescent="0.25">
      <c r="A6" s="1" t="str">
        <f t="shared" si="0"/>
        <v>7393279711</v>
      </c>
      <c r="B6" s="1" t="str">
        <f>"895118110"</f>
        <v>895118110</v>
      </c>
      <c r="C6" s="1" t="s">
        <v>7</v>
      </c>
      <c r="D6" s="1">
        <v>1</v>
      </c>
      <c r="E6" s="2">
        <v>45627</v>
      </c>
      <c r="F6" s="2">
        <v>45992</v>
      </c>
      <c r="G6" s="1" t="s">
        <v>25</v>
      </c>
      <c r="H6" s="1" t="s">
        <v>26</v>
      </c>
      <c r="I6" s="1" t="s">
        <v>27</v>
      </c>
    </row>
    <row r="7" spans="1:9" x14ac:dyDescent="0.25">
      <c r="A7" s="1" t="str">
        <f t="shared" si="0"/>
        <v>7393279711</v>
      </c>
      <c r="B7" s="1" t="str">
        <f>"895212800"</f>
        <v>895212800</v>
      </c>
      <c r="C7" s="1" t="s">
        <v>7</v>
      </c>
      <c r="D7" s="1">
        <v>1</v>
      </c>
      <c r="E7" s="2">
        <v>45627</v>
      </c>
      <c r="F7" s="2">
        <v>45992</v>
      </c>
      <c r="G7" s="1" t="s">
        <v>28</v>
      </c>
      <c r="H7" s="1" t="s">
        <v>29</v>
      </c>
      <c r="I7" s="1" t="s">
        <v>30</v>
      </c>
    </row>
    <row r="8" spans="1:9" x14ac:dyDescent="0.25">
      <c r="A8" s="1" t="str">
        <f t="shared" si="0"/>
        <v>7393279711</v>
      </c>
      <c r="B8" s="1" t="str">
        <f>"895239600"</f>
        <v>895239600</v>
      </c>
      <c r="C8" s="1" t="s">
        <v>7</v>
      </c>
      <c r="D8" s="1">
        <v>1</v>
      </c>
      <c r="E8" s="2">
        <v>45627</v>
      </c>
      <c r="F8" s="2">
        <v>45992</v>
      </c>
      <c r="G8" s="1" t="s">
        <v>23</v>
      </c>
      <c r="H8" s="1" t="s">
        <v>24</v>
      </c>
      <c r="I8" s="1" t="s">
        <v>31</v>
      </c>
    </row>
    <row r="9" spans="1:9" x14ac:dyDescent="0.25">
      <c r="A9" s="5" t="str">
        <f t="shared" si="0"/>
        <v>7393279711</v>
      </c>
      <c r="B9" s="5" t="str">
        <f>"895220930"</f>
        <v>895220930</v>
      </c>
      <c r="C9" s="5" t="s">
        <v>7</v>
      </c>
      <c r="D9" s="5">
        <v>1</v>
      </c>
      <c r="E9" s="6">
        <v>45627</v>
      </c>
      <c r="F9" s="2">
        <v>45992</v>
      </c>
      <c r="G9" s="5" t="s">
        <v>23</v>
      </c>
      <c r="H9" s="5" t="s">
        <v>24</v>
      </c>
      <c r="I9" s="5" t="s">
        <v>32</v>
      </c>
    </row>
    <row r="10" spans="1:9" x14ac:dyDescent="0.25">
      <c r="A10" s="1" t="str">
        <f t="shared" si="0"/>
        <v>7393279711</v>
      </c>
      <c r="B10" s="1" t="str">
        <f>"552370514"</f>
        <v>552370514</v>
      </c>
      <c r="C10" s="1" t="s">
        <v>7</v>
      </c>
      <c r="D10" s="1">
        <v>1</v>
      </c>
      <c r="E10" s="2">
        <v>45627</v>
      </c>
      <c r="F10" s="2">
        <v>45992</v>
      </c>
      <c r="G10" s="1" t="s">
        <v>19</v>
      </c>
      <c r="H10" s="1" t="s">
        <v>20</v>
      </c>
    </row>
    <row r="11" spans="1:9" x14ac:dyDescent="0.25">
      <c r="A11" s="1" t="str">
        <f t="shared" si="0"/>
        <v>7393279711</v>
      </c>
      <c r="B11" s="1" t="str">
        <f>"895352336"</f>
        <v>895352336</v>
      </c>
      <c r="C11" s="1" t="s">
        <v>7</v>
      </c>
      <c r="D11" s="1">
        <v>4</v>
      </c>
      <c r="E11" s="2">
        <v>45627</v>
      </c>
      <c r="F11" s="2">
        <v>45992</v>
      </c>
      <c r="G11" s="1" t="s">
        <v>28</v>
      </c>
      <c r="H11" s="1" t="s">
        <v>29</v>
      </c>
    </row>
    <row r="12" spans="1:9" x14ac:dyDescent="0.25">
      <c r="A12" s="1" t="str">
        <f t="shared" si="0"/>
        <v>7393279711</v>
      </c>
      <c r="B12" s="1" t="str">
        <f>"897678020"</f>
        <v>897678020</v>
      </c>
      <c r="C12" s="1" t="s">
        <v>7</v>
      </c>
      <c r="D12" s="1">
        <v>1</v>
      </c>
      <c r="E12" s="2">
        <v>45627</v>
      </c>
      <c r="F12" s="2">
        <v>45992</v>
      </c>
      <c r="G12" s="1" t="s">
        <v>33</v>
      </c>
      <c r="H12" s="1" t="s">
        <v>34</v>
      </c>
      <c r="I12" s="1" t="s">
        <v>35</v>
      </c>
    </row>
    <row r="13" spans="1:9" x14ac:dyDescent="0.25">
      <c r="A13" s="1" t="str">
        <f t="shared" si="0"/>
        <v>7393279711</v>
      </c>
      <c r="B13" s="1" t="str">
        <f>"874299150"</f>
        <v>874299150</v>
      </c>
      <c r="C13" s="1" t="s">
        <v>7</v>
      </c>
      <c r="D13" s="1">
        <v>1</v>
      </c>
      <c r="E13" s="2">
        <v>45627</v>
      </c>
      <c r="F13" s="2">
        <v>45992</v>
      </c>
      <c r="G13" s="1" t="s">
        <v>42</v>
      </c>
      <c r="H13" s="1" t="s">
        <v>43</v>
      </c>
      <c r="I13" s="1" t="s">
        <v>44</v>
      </c>
    </row>
    <row r="14" spans="1:9" x14ac:dyDescent="0.25">
      <c r="A14" s="1" t="str">
        <f t="shared" si="0"/>
        <v>7393279711</v>
      </c>
      <c r="B14" s="1" t="str">
        <f>"552370516"</f>
        <v>552370516</v>
      </c>
      <c r="C14" s="1" t="s">
        <v>7</v>
      </c>
      <c r="D14" s="1">
        <v>1</v>
      </c>
      <c r="E14" s="2">
        <v>45627</v>
      </c>
      <c r="F14" s="2">
        <v>45992</v>
      </c>
      <c r="G14" s="1" t="s">
        <v>19</v>
      </c>
      <c r="H14" s="1" t="s">
        <v>20</v>
      </c>
    </row>
    <row r="15" spans="1:9" s="7" customFormat="1" x14ac:dyDescent="0.25">
      <c r="A15" s="7" t="str">
        <f t="shared" si="0"/>
        <v>7393279711</v>
      </c>
      <c r="B15" s="7" t="str">
        <f>"897672641"</f>
        <v>897672641</v>
      </c>
      <c r="C15" s="7" t="s">
        <v>7</v>
      </c>
      <c r="D15" s="7">
        <v>1</v>
      </c>
      <c r="E15" s="9">
        <v>45627</v>
      </c>
      <c r="F15" s="9">
        <v>45992</v>
      </c>
      <c r="G15" s="7" t="s">
        <v>11</v>
      </c>
      <c r="H15" s="7" t="s">
        <v>12</v>
      </c>
      <c r="I15" s="7" t="s">
        <v>45</v>
      </c>
    </row>
    <row r="16" spans="1:9" x14ac:dyDescent="0.25">
      <c r="A16" s="1" t="str">
        <f t="shared" si="0"/>
        <v>7393279711</v>
      </c>
      <c r="B16" s="1" t="str">
        <f>"895222925"</f>
        <v>895222925</v>
      </c>
      <c r="C16" s="1" t="s">
        <v>7</v>
      </c>
      <c r="D16" s="1">
        <v>1</v>
      </c>
      <c r="E16" s="2">
        <v>45627</v>
      </c>
      <c r="F16" s="2">
        <v>45992</v>
      </c>
      <c r="G16" s="1" t="s">
        <v>28</v>
      </c>
      <c r="H16" s="1" t="s">
        <v>29</v>
      </c>
      <c r="I16" s="1" t="s">
        <v>48</v>
      </c>
    </row>
    <row r="17" spans="1:8" x14ac:dyDescent="0.25">
      <c r="A17" s="1" t="str">
        <f t="shared" si="0"/>
        <v>7393279711</v>
      </c>
      <c r="B17" s="1" t="str">
        <f>"895122799"</f>
        <v>895122799</v>
      </c>
      <c r="C17" s="1" t="s">
        <v>7</v>
      </c>
      <c r="D17" s="1">
        <v>2</v>
      </c>
      <c r="E17" s="2">
        <v>45627</v>
      </c>
      <c r="F17" s="2">
        <v>45992</v>
      </c>
      <c r="G17" s="1" t="s">
        <v>36</v>
      </c>
      <c r="H17" s="1" t="s">
        <v>37</v>
      </c>
    </row>
    <row r="18" spans="1:8" x14ac:dyDescent="0.25">
      <c r="A18" s="1" t="str">
        <f t="shared" si="0"/>
        <v>7393279711</v>
      </c>
      <c r="B18" s="1" t="str">
        <f>"874251370"</f>
        <v>874251370</v>
      </c>
      <c r="C18" s="1" t="s">
        <v>14</v>
      </c>
      <c r="D18" s="1">
        <v>1</v>
      </c>
      <c r="E18" s="2">
        <v>45627</v>
      </c>
      <c r="F18" s="2">
        <v>45992</v>
      </c>
      <c r="G18" s="1" t="s">
        <v>15</v>
      </c>
      <c r="H18" s="1" t="s">
        <v>16</v>
      </c>
    </row>
    <row r="19" spans="1:8" x14ac:dyDescent="0.25">
      <c r="A19" s="1" t="str">
        <f t="shared" si="0"/>
        <v>7393279711</v>
      </c>
      <c r="B19" s="1" t="str">
        <f>"875200052"</f>
        <v>875200052</v>
      </c>
      <c r="C19" s="1" t="s">
        <v>14</v>
      </c>
      <c r="D19" s="1">
        <v>1</v>
      </c>
      <c r="E19" s="2">
        <v>45627</v>
      </c>
      <c r="F19" s="2">
        <v>45992</v>
      </c>
      <c r="G19" s="1" t="s">
        <v>17</v>
      </c>
      <c r="H19" s="1" t="s">
        <v>18</v>
      </c>
    </row>
    <row r="20" spans="1:8" x14ac:dyDescent="0.25">
      <c r="A20" s="1" t="str">
        <f t="shared" si="0"/>
        <v>7393279711</v>
      </c>
      <c r="B20" s="1" t="str">
        <f>"897421031"</f>
        <v>897421031</v>
      </c>
      <c r="C20" s="1" t="s">
        <v>14</v>
      </c>
      <c r="D20" s="1">
        <v>1</v>
      </c>
      <c r="E20" s="2">
        <v>45627</v>
      </c>
      <c r="F20" s="2">
        <v>45992</v>
      </c>
      <c r="G20" s="1" t="s">
        <v>21</v>
      </c>
      <c r="H20" s="1" t="s">
        <v>22</v>
      </c>
    </row>
    <row r="21" spans="1:8" x14ac:dyDescent="0.25">
      <c r="A21" s="5" t="str">
        <f t="shared" si="0"/>
        <v>7393279711</v>
      </c>
      <c r="B21" s="5" t="str">
        <f>"895218944"</f>
        <v>895218944</v>
      </c>
      <c r="C21" s="5" t="s">
        <v>14</v>
      </c>
      <c r="D21" s="5">
        <v>1</v>
      </c>
      <c r="E21" s="6">
        <v>45627</v>
      </c>
      <c r="F21" s="2">
        <v>45992</v>
      </c>
      <c r="G21" s="5" t="s">
        <v>53</v>
      </c>
      <c r="H21" s="5" t="s">
        <v>54</v>
      </c>
    </row>
    <row r="22" spans="1:8" x14ac:dyDescent="0.25">
      <c r="A22" s="1" t="str">
        <f t="shared" si="0"/>
        <v>7393279711</v>
      </c>
      <c r="B22" s="1" t="str">
        <f>"895359756"</f>
        <v>895359756</v>
      </c>
      <c r="C22" s="1" t="s">
        <v>14</v>
      </c>
      <c r="D22" s="1">
        <v>1</v>
      </c>
      <c r="E22" s="2">
        <v>45627</v>
      </c>
      <c r="F22" s="2">
        <v>45992</v>
      </c>
      <c r="G22" s="1" t="s">
        <v>28</v>
      </c>
      <c r="H22" s="1" t="s">
        <v>29</v>
      </c>
    </row>
    <row r="23" spans="1:8" x14ac:dyDescent="0.25">
      <c r="A23" s="1" t="str">
        <f t="shared" si="0"/>
        <v>7393279711</v>
      </c>
      <c r="B23" s="1" t="str">
        <f>"897152361"</f>
        <v>897152361</v>
      </c>
      <c r="C23" s="1" t="s">
        <v>14</v>
      </c>
      <c r="D23" s="1">
        <v>1</v>
      </c>
      <c r="E23" s="2">
        <v>45627</v>
      </c>
      <c r="F23" s="2">
        <v>45992</v>
      </c>
      <c r="G23" s="1" t="s">
        <v>36</v>
      </c>
      <c r="H23" s="1" t="s">
        <v>37</v>
      </c>
    </row>
    <row r="24" spans="1:8" x14ac:dyDescent="0.25">
      <c r="A24" s="1" t="str">
        <f t="shared" si="0"/>
        <v>7393279711</v>
      </c>
      <c r="B24" s="1" t="str">
        <f>"895272307"</f>
        <v>895272307</v>
      </c>
      <c r="C24" s="1" t="s">
        <v>14</v>
      </c>
      <c r="D24" s="1">
        <v>1</v>
      </c>
      <c r="E24" s="2">
        <v>45627</v>
      </c>
      <c r="F24" s="2">
        <v>45992</v>
      </c>
      <c r="G24" s="1" t="s">
        <v>28</v>
      </c>
      <c r="H24" s="1" t="s">
        <v>29</v>
      </c>
    </row>
    <row r="25" spans="1:8" x14ac:dyDescent="0.25">
      <c r="A25" s="1" t="str">
        <f t="shared" si="0"/>
        <v>7393279711</v>
      </c>
      <c r="B25" s="1" t="str">
        <f>"896242298"</f>
        <v>896242298</v>
      </c>
      <c r="C25" s="1" t="s">
        <v>14</v>
      </c>
      <c r="D25" s="1">
        <v>1</v>
      </c>
      <c r="E25" s="2">
        <v>45627</v>
      </c>
      <c r="F25" s="2">
        <v>45992</v>
      </c>
      <c r="G25" s="1" t="s">
        <v>38</v>
      </c>
      <c r="H25" s="1" t="s">
        <v>39</v>
      </c>
    </row>
    <row r="26" spans="1:8" x14ac:dyDescent="0.25">
      <c r="A26" s="1" t="str">
        <f t="shared" si="0"/>
        <v>7393279711</v>
      </c>
      <c r="B26" s="1" t="str">
        <f>"895273536"</f>
        <v>895273536</v>
      </c>
      <c r="C26" s="1" t="s">
        <v>14</v>
      </c>
      <c r="D26" s="1">
        <v>1</v>
      </c>
      <c r="E26" s="2">
        <v>45627</v>
      </c>
      <c r="F26" s="2">
        <v>45992</v>
      </c>
      <c r="G26" s="1" t="s">
        <v>28</v>
      </c>
      <c r="H26" s="1" t="s">
        <v>29</v>
      </c>
    </row>
    <row r="27" spans="1:8" x14ac:dyDescent="0.25">
      <c r="A27" s="1" t="str">
        <f t="shared" si="0"/>
        <v>7393279711</v>
      </c>
      <c r="B27" s="1" t="str">
        <f>"896242792"</f>
        <v>896242792</v>
      </c>
      <c r="C27" s="1" t="s">
        <v>14</v>
      </c>
      <c r="D27" s="1">
        <v>1</v>
      </c>
      <c r="E27" s="2">
        <v>45627</v>
      </c>
      <c r="F27" s="2">
        <v>45992</v>
      </c>
      <c r="G27" s="1" t="s">
        <v>38</v>
      </c>
      <c r="H27" s="1" t="s">
        <v>39</v>
      </c>
    </row>
    <row r="28" spans="1:8" x14ac:dyDescent="0.25">
      <c r="A28" s="1" t="str">
        <f t="shared" si="0"/>
        <v>7393279711</v>
      </c>
      <c r="B28" s="1" t="str">
        <f>"876212589"</f>
        <v>876212589</v>
      </c>
      <c r="C28" s="1" t="s">
        <v>14</v>
      </c>
      <c r="D28" s="1">
        <v>1</v>
      </c>
      <c r="E28" s="2">
        <v>45627</v>
      </c>
      <c r="F28" s="2">
        <v>45992</v>
      </c>
      <c r="G28" s="1" t="s">
        <v>40</v>
      </c>
      <c r="H28" s="1" t="s">
        <v>41</v>
      </c>
    </row>
    <row r="29" spans="1:8" x14ac:dyDescent="0.25">
      <c r="A29" s="1" t="str">
        <f t="shared" si="0"/>
        <v>7393279711</v>
      </c>
      <c r="B29" s="1" t="str">
        <f>"874237017"</f>
        <v>874237017</v>
      </c>
      <c r="C29" s="1" t="s">
        <v>14</v>
      </c>
      <c r="D29" s="1">
        <v>1</v>
      </c>
      <c r="E29" s="2">
        <v>45627</v>
      </c>
      <c r="F29" s="2">
        <v>45992</v>
      </c>
      <c r="G29" s="1" t="s">
        <v>15</v>
      </c>
      <c r="H29" s="1" t="s">
        <v>16</v>
      </c>
    </row>
    <row r="30" spans="1:8" x14ac:dyDescent="0.25">
      <c r="A30" s="1" t="str">
        <f t="shared" si="0"/>
        <v>7393279711</v>
      </c>
      <c r="B30" s="1" t="str">
        <f>"876100466"</f>
        <v>876100466</v>
      </c>
      <c r="C30" s="1" t="s">
        <v>14</v>
      </c>
      <c r="D30" s="1">
        <v>1</v>
      </c>
      <c r="E30" s="2">
        <v>45627</v>
      </c>
      <c r="F30" s="2">
        <v>45992</v>
      </c>
      <c r="G30" s="1" t="s">
        <v>40</v>
      </c>
      <c r="H30" s="1" t="s">
        <v>41</v>
      </c>
    </row>
    <row r="31" spans="1:8" x14ac:dyDescent="0.25">
      <c r="A31" s="1" t="str">
        <f t="shared" si="0"/>
        <v>7393279711</v>
      </c>
      <c r="B31" s="1" t="str">
        <f>"896421995"</f>
        <v>896421995</v>
      </c>
      <c r="C31" s="1" t="s">
        <v>14</v>
      </c>
      <c r="D31" s="1">
        <v>1</v>
      </c>
      <c r="E31" s="2">
        <v>45627</v>
      </c>
      <c r="F31" s="2">
        <v>45992</v>
      </c>
      <c r="G31" s="1" t="s">
        <v>8</v>
      </c>
      <c r="H31" s="1" t="s">
        <v>9</v>
      </c>
    </row>
    <row r="32" spans="1:8" x14ac:dyDescent="0.25">
      <c r="A32" s="1" t="str">
        <f t="shared" si="0"/>
        <v>7393279711</v>
      </c>
      <c r="B32" s="1" t="str">
        <f>"896242297"</f>
        <v>896242297</v>
      </c>
      <c r="C32" s="1" t="s">
        <v>14</v>
      </c>
      <c r="D32" s="1">
        <v>1</v>
      </c>
      <c r="E32" s="2">
        <v>45627</v>
      </c>
      <c r="F32" s="2">
        <v>45992</v>
      </c>
      <c r="G32" s="1" t="s">
        <v>38</v>
      </c>
      <c r="H32" s="1" t="s">
        <v>39</v>
      </c>
    </row>
    <row r="33" spans="1:8" x14ac:dyDescent="0.25">
      <c r="A33" s="1" t="str">
        <f t="shared" si="0"/>
        <v>7393279711</v>
      </c>
      <c r="B33" s="1" t="str">
        <f>"552481074"</f>
        <v>552481074</v>
      </c>
      <c r="C33" s="1" t="s">
        <v>14</v>
      </c>
      <c r="D33" s="1">
        <v>1</v>
      </c>
      <c r="E33" s="2">
        <v>45627</v>
      </c>
      <c r="F33" s="2">
        <v>45992</v>
      </c>
      <c r="G33" s="1" t="s">
        <v>46</v>
      </c>
      <c r="H33" s="1" t="s">
        <v>47</v>
      </c>
    </row>
    <row r="34" spans="1:8" x14ac:dyDescent="0.25">
      <c r="A34" s="1" t="str">
        <f t="shared" si="0"/>
        <v>7393279711</v>
      </c>
      <c r="B34" s="1" t="str">
        <f>"876212639"</f>
        <v>876212639</v>
      </c>
      <c r="C34" s="1" t="s">
        <v>14</v>
      </c>
      <c r="D34" s="1">
        <v>1</v>
      </c>
      <c r="E34" s="2">
        <v>45627</v>
      </c>
      <c r="F34" s="2">
        <v>45992</v>
      </c>
      <c r="G34" s="1" t="s">
        <v>40</v>
      </c>
      <c r="H34" s="1" t="s">
        <v>41</v>
      </c>
    </row>
    <row r="35" spans="1:8" x14ac:dyDescent="0.25">
      <c r="A35" s="5" t="str">
        <f t="shared" si="0"/>
        <v>7393279711</v>
      </c>
      <c r="B35" s="5" t="str">
        <f>"895218943"</f>
        <v>895218943</v>
      </c>
      <c r="C35" s="5" t="s">
        <v>14</v>
      </c>
      <c r="D35" s="5">
        <v>1</v>
      </c>
      <c r="E35" s="6">
        <v>45627</v>
      </c>
      <c r="F35" s="2">
        <v>45992</v>
      </c>
      <c r="G35" s="5" t="s">
        <v>53</v>
      </c>
      <c r="H35" s="5" t="s">
        <v>54</v>
      </c>
    </row>
    <row r="36" spans="1:8" x14ac:dyDescent="0.25">
      <c r="A36" s="1" t="str">
        <f t="shared" si="0"/>
        <v>7393279711</v>
      </c>
      <c r="B36" s="1" t="str">
        <f>"895349290"</f>
        <v>895349290</v>
      </c>
      <c r="C36" s="1" t="s">
        <v>14</v>
      </c>
      <c r="D36" s="1">
        <v>1</v>
      </c>
      <c r="E36" s="2">
        <v>45627</v>
      </c>
      <c r="F36" s="2">
        <v>45992</v>
      </c>
      <c r="G36" s="1" t="s">
        <v>28</v>
      </c>
      <c r="H36" s="1" t="s">
        <v>29</v>
      </c>
    </row>
    <row r="37" spans="1:8" x14ac:dyDescent="0.25">
      <c r="A37" s="1" t="str">
        <f t="shared" si="0"/>
        <v>7393279711</v>
      </c>
      <c r="B37" s="1" t="str">
        <f>"897673066"</f>
        <v>897673066</v>
      </c>
      <c r="C37" s="1" t="s">
        <v>14</v>
      </c>
      <c r="D37" s="1">
        <v>1</v>
      </c>
      <c r="E37" s="2">
        <v>45627</v>
      </c>
      <c r="F37" s="2">
        <v>45992</v>
      </c>
      <c r="G37" s="1" t="s">
        <v>11</v>
      </c>
      <c r="H37" s="1" t="s">
        <v>12</v>
      </c>
    </row>
    <row r="38" spans="1:8" x14ac:dyDescent="0.25">
      <c r="A38" s="7" t="str">
        <f t="shared" si="0"/>
        <v>7393279711</v>
      </c>
      <c r="B38" s="8">
        <v>875201153</v>
      </c>
      <c r="C38" s="7" t="s">
        <v>14</v>
      </c>
      <c r="D38" s="7">
        <v>1</v>
      </c>
      <c r="E38" s="9">
        <v>45627</v>
      </c>
      <c r="F38" s="2">
        <v>45992</v>
      </c>
      <c r="G38" s="7" t="s">
        <v>51</v>
      </c>
      <c r="H38" s="7" t="s">
        <v>52</v>
      </c>
    </row>
  </sheetData>
  <autoFilter ref="A1:I37" xr:uid="{00000000-0009-0000-0000-000000000000}"/>
  <sortState xmlns:xlrd2="http://schemas.microsoft.com/office/spreadsheetml/2017/richdata2" ref="A2:I37">
    <sortCondition ref="C2:C3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AktywneUslugi_1(21)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Bilińska Elżbieta - Detal</dc:creator>
  <cp:lastModifiedBy>Augustyniak Agnieszka</cp:lastModifiedBy>
  <dcterms:created xsi:type="dcterms:W3CDTF">2023-09-11T10:46:04Z</dcterms:created>
  <dcterms:modified xsi:type="dcterms:W3CDTF">2025-10-03T10:54:03Z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-294692590</vt:i4>
  </property>
  <property fmtid="{D5CDD505-2E9C-101B-9397-08002B2CF9AE}" pid="3" name="_NewReviewCycle">
    <vt:lpwstr/>
  </property>
  <property fmtid="{D5CDD505-2E9C-101B-9397-08002B2CF9AE}" pid="4" name="_EmailSubject">
    <vt:lpwstr>Wykaz zasobów telekomunikacyjnych - zapytanie</vt:lpwstr>
  </property>
  <property fmtid="{D5CDD505-2E9C-101B-9397-08002B2CF9AE}" pid="5" name="_AuthorEmail">
    <vt:lpwstr>Elzbieta.Bilinska@orange.com</vt:lpwstr>
  </property>
  <property fmtid="{D5CDD505-2E9C-101B-9397-08002B2CF9AE}" pid="6" name="_AuthorEmailDisplayName">
    <vt:lpwstr>Bilińska Elżbieta - Detal</vt:lpwstr>
  </property>
  <property fmtid="{D5CDD505-2E9C-101B-9397-08002B2CF9AE}" pid="7" name="_ReviewingToolsShownOnce">
    <vt:lpwstr/>
  </property>
</Properties>
</file>